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055" activeTab="0"/>
  </bookViews>
  <sheets>
    <sheet name="平均間倍率の簡易シミュレーション" sheetId="1" r:id="rId1"/>
  </sheets>
  <definedNames>
    <definedName name="_xlnm.Print_Area" localSheetId="0">'平均間倍率の簡易シミュレーション'!$A$1:$N$47</definedName>
  </definedNames>
  <calcPr fullCalcOnLoad="1"/>
</workbook>
</file>

<file path=xl/sharedStrings.xml><?xml version="1.0" encoding="utf-8"?>
<sst xmlns="http://schemas.openxmlformats.org/spreadsheetml/2006/main" count="52" uniqueCount="32">
  <si>
    <t>固定値上昇</t>
  </si>
  <si>
    <t>人数</t>
  </si>
  <si>
    <t>(積=各総力）</t>
  </si>
  <si>
    <t>積（総力）</t>
  </si>
  <si>
    <t>上昇後能力</t>
  </si>
  <si>
    <t>上昇後総力</t>
  </si>
  <si>
    <t>全人数</t>
  </si>
  <si>
    <t>積の総和</t>
  </si>
  <si>
    <t>もと全体平均</t>
  </si>
  <si>
    <t>区分</t>
  </si>
  <si>
    <t>上位人数</t>
  </si>
  <si>
    <t>上位の率</t>
  </si>
  <si>
    <t>上位平均</t>
  </si>
  <si>
    <t>下位平均</t>
  </si>
  <si>
    <t>平均比率</t>
  </si>
  <si>
    <t>上位％</t>
  </si>
  <si>
    <t>平均間倍率</t>
  </si>
  <si>
    <t>平均間差分</t>
  </si>
  <si>
    <t>資質</t>
  </si>
  <si>
    <t>定率上昇</t>
  </si>
  <si>
    <t>固定値上昇　＋</t>
  </si>
  <si>
    <t>定率上昇　×</t>
  </si>
  <si>
    <t>合計</t>
  </si>
  <si>
    <t>水色に塗ったセルを変更してシミュレート</t>
  </si>
  <si>
    <t>平均間倍率の簡易シミュレーション</t>
  </si>
  <si>
    <t>齋藤経史作成</t>
  </si>
  <si>
    <t>http://keijisaito.info</t>
  </si>
  <si>
    <t>master@keijisaito.info</t>
  </si>
  <si>
    <t>対数平均間倍率</t>
  </si>
  <si>
    <t>HTML版</t>
  </si>
  <si>
    <t>PDF版</t>
  </si>
  <si>
    <t>説明：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</si>
</sst>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_);[Red]\(0.0\)"/>
    <numFmt numFmtId="180" formatCode="0.00_);[Red]\(0.00\)"/>
    <numFmt numFmtId="181" formatCode="0.0%"/>
    <numFmt numFmtId="182" formatCode="0.00000_ "/>
    <numFmt numFmtId="183" formatCode="0.00_ "/>
    <numFmt numFmtId="184" formatCode="0.000_);[Red]\(0.000\)"/>
    <numFmt numFmtId="185" formatCode="0.000%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b/>
      <sz val="12"/>
      <color indexed="48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b/>
      <sz val="15.25"/>
      <name val="ＭＳ Ｐゴシック"/>
      <family val="3"/>
    </font>
    <font>
      <b/>
      <sz val="13.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11" xfId="0" applyNumberFormat="1" applyBorder="1" applyAlignment="1">
      <alignment/>
    </xf>
    <xf numFmtId="1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0" fontId="0" fillId="0" borderId="25" xfId="0" applyNumberFormat="1" applyBorder="1" applyAlignment="1">
      <alignment/>
    </xf>
    <xf numFmtId="176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80" fontId="0" fillId="0" borderId="6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10" fontId="0" fillId="0" borderId="2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4" fillId="2" borderId="0" xfId="0" applyFont="1" applyFill="1" applyAlignment="1">
      <alignment horizontal="left"/>
    </xf>
    <xf numFmtId="10" fontId="4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8" fillId="0" borderId="0" xfId="16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/>
    </xf>
    <xf numFmtId="181" fontId="12" fillId="0" borderId="5" xfId="0" applyNumberFormat="1" applyFont="1" applyBorder="1" applyAlignment="1">
      <alignment/>
    </xf>
    <xf numFmtId="180" fontId="12" fillId="0" borderId="5" xfId="0" applyNumberFormat="1" applyFont="1" applyBorder="1" applyAlignment="1">
      <alignment/>
    </xf>
    <xf numFmtId="183" fontId="12" fillId="0" borderId="5" xfId="0" applyNumberFormat="1" applyFont="1" applyBorder="1" applyAlignment="1">
      <alignment/>
    </xf>
    <xf numFmtId="176" fontId="12" fillId="0" borderId="33" xfId="0" applyNumberFormat="1" applyFont="1" applyFill="1" applyBorder="1" applyAlignment="1">
      <alignment/>
    </xf>
    <xf numFmtId="180" fontId="12" fillId="0" borderId="6" xfId="0" applyNumberFormat="1" applyFont="1" applyBorder="1" applyAlignment="1">
      <alignment/>
    </xf>
    <xf numFmtId="0" fontId="12" fillId="0" borderId="22" xfId="0" applyFont="1" applyBorder="1" applyAlignment="1">
      <alignment/>
    </xf>
    <xf numFmtId="176" fontId="12" fillId="0" borderId="34" xfId="0" applyNumberFormat="1" applyFont="1" applyBorder="1" applyAlignment="1">
      <alignment/>
    </xf>
    <xf numFmtId="0" fontId="12" fillId="0" borderId="21" xfId="0" applyFont="1" applyBorder="1" applyAlignment="1">
      <alignment vertical="center"/>
    </xf>
    <xf numFmtId="176" fontId="12" fillId="0" borderId="34" xfId="0" applyNumberFormat="1" applyFont="1" applyFill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/>
    </xf>
    <xf numFmtId="181" fontId="12" fillId="0" borderId="25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3" fontId="12" fillId="0" borderId="25" xfId="0" applyNumberFormat="1" applyFont="1" applyBorder="1" applyAlignment="1">
      <alignment/>
    </xf>
    <xf numFmtId="176" fontId="12" fillId="0" borderId="35" xfId="0" applyNumberFormat="1" applyFont="1" applyBorder="1" applyAlignment="1">
      <alignment/>
    </xf>
    <xf numFmtId="180" fontId="12" fillId="0" borderId="26" xfId="0" applyNumberFormat="1" applyFont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20" fillId="0" borderId="3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0" fontId="20" fillId="0" borderId="0" xfId="0" applyNumberFormat="1" applyFont="1" applyAlignment="1">
      <alignment/>
    </xf>
    <xf numFmtId="0" fontId="21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ＭＳ Ｐゴシック"/>
                <a:ea typeface="ＭＳ Ｐゴシック"/>
                <a:cs typeface="ＭＳ Ｐゴシック"/>
              </a:rPr>
              <a:t>【事前資質分布】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375"/>
          <c:w val="0.8512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'平均間倍率の簡易シミュレーション'!$B$5:$B$14</c:f>
              <c:numCache/>
            </c:numRef>
          </c:cat>
          <c:val>
            <c:numRef>
              <c:f>'平均間倍率の簡易シミュレーション'!$C$5:$C$14</c:f>
              <c:numCache/>
            </c:numRef>
          </c:val>
        </c:ser>
        <c:axId val="15809812"/>
        <c:axId val="8070581"/>
      </c:barChart>
      <c:catAx>
        <c:axId val="1580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資質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0581"/>
        <c:crosses val="autoZero"/>
        <c:auto val="1"/>
        <c:lblOffset val="100"/>
        <c:noMultiLvlLbl val="0"/>
      </c:catAx>
      <c:valAx>
        <c:axId val="8070581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9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9812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【上昇なし】</a:t>
            </a:r>
          </a:p>
        </c:rich>
      </c:tx>
      <c:layout>
        <c:manualLayout>
          <c:xMode val="factor"/>
          <c:yMode val="factor"/>
          <c:x val="0.03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1"/>
          <c:h val="0.7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'平均間倍率の簡易シミュレーション'!$K$19</c:f>
              <c:strCache>
                <c:ptCount val="1"/>
                <c:pt idx="0">
                  <c:v>平均間倍率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'平均間倍率の簡易シミュレーション'!$H$20:$H$27</c:f>
              <c:numCache/>
            </c:numRef>
          </c:xVal>
          <c:yVal>
            <c:numRef>
              <c:f>'平均間倍率の簡易シミュレーション'!$K$20:$K$27</c:f>
              <c:numCache/>
            </c:numRef>
          </c:yVal>
          <c:smooth val="1"/>
        </c:ser>
        <c:axId val="5526366"/>
        <c:axId val="49737295"/>
      </c:scatterChart>
      <c:valAx>
        <c:axId val="552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9737295"/>
        <c:crosses val="autoZero"/>
        <c:crossBetween val="midCat"/>
        <c:dispUnits/>
      </c:valAx>
      <c:valAx>
        <c:axId val="49737295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平均間倍率</a:t>
                </a:r>
              </a:p>
            </c:rich>
          </c:tx>
          <c:layout>
            <c:manualLayout>
              <c:xMode val="factor"/>
              <c:yMode val="factor"/>
              <c:x val="0.039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366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ＭＳ Ｐゴシック"/>
                <a:ea typeface="ＭＳ Ｐゴシック"/>
                <a:cs typeface="ＭＳ Ｐゴシック"/>
              </a:rPr>
              <a:t>【固定値上昇】</a:t>
            </a:r>
          </a:p>
        </c:rich>
      </c:tx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375"/>
          <c:w val="0.9435"/>
          <c:h val="0.7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'平均間倍率の簡易シミュレーション'!$U$19</c:f>
              <c:strCache>
                <c:ptCount val="1"/>
                <c:pt idx="0">
                  <c:v>平均間倍率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'平均間倍率の簡易シミュレーション'!$U$20:$U$27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4982472"/>
        <c:axId val="2189065"/>
      </c:scatterChart>
      <c:valAx>
        <c:axId val="4498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-0.009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065"/>
        <c:crosses val="autoZero"/>
        <c:crossBetween val="midCat"/>
        <c:dispUnits/>
        <c:majorUnit val="0.2"/>
      </c:valAx>
      <c:valAx>
        <c:axId val="2189065"/>
        <c:scaling>
          <c:orientation val="minMax"/>
          <c:min val="2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　倍率</a:t>
                </a:r>
              </a:p>
            </c:rich>
          </c:tx>
          <c:layout>
            <c:manualLayout>
              <c:xMode val="factor"/>
              <c:yMode val="factor"/>
              <c:x val="0.03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2472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【定率上昇】</a:t>
            </a:r>
          </a:p>
        </c:rich>
      </c:tx>
      <c:layout>
        <c:manualLayout>
          <c:xMode val="factor"/>
          <c:yMode val="factor"/>
          <c:x val="0.012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7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'平均間倍率の簡易シミュレーション'!$AC$19</c:f>
              <c:strCache>
                <c:ptCount val="1"/>
                <c:pt idx="0">
                  <c:v>平均比率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'平均間倍率の簡易シミュレーション'!$Z$20:$Z$27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'平均間倍率の簡易シミュレーション'!$AC$20:$AC$27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19701586"/>
        <c:axId val="43096547"/>
      </c:scatterChart>
      <c:valAx>
        <c:axId val="1970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上位の率</a:t>
                </a:r>
              </a:p>
            </c:rich>
          </c:tx>
          <c:layout>
            <c:manualLayout>
              <c:xMode val="factor"/>
              <c:yMode val="factor"/>
              <c:x val="0.001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6547"/>
        <c:crosses val="autoZero"/>
        <c:crossBetween val="midCat"/>
        <c:dispUnits/>
      </c:valAx>
      <c:valAx>
        <c:axId val="4309654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平均間
倍率</a:t>
                </a:r>
              </a:p>
            </c:rich>
          </c:tx>
          <c:layout>
            <c:manualLayout>
              <c:xMode val="factor"/>
              <c:yMode val="factor"/>
              <c:x val="0.037"/>
              <c:y val="0.1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01586"/>
        <c:crosses val="autoZero"/>
        <c:crossBetween val="midCat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9525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076575" y="533400"/>
        <a:ext cx="39719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762000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200025" y="2876550"/>
        <a:ext cx="2800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171450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200025" y="6038850"/>
        <a:ext cx="30480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342900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3810000" y="6038850"/>
        <a:ext cx="30670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hyperlink" Target="http://keijisaito.info/econ/jp/gjk/j1_econ_education.htm" TargetMode="External" /><Relationship Id="rId4" Type="http://schemas.openxmlformats.org/officeDocument/2006/relationships/hyperlink" Target="http://keijisaito.info/pdf/wage_human_capital_10ja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7.75390625" style="0" customWidth="1"/>
    <col min="4" max="4" width="11.25390625" style="0" customWidth="1"/>
    <col min="5" max="5" width="11.00390625" style="0" customWidth="1"/>
    <col min="6" max="6" width="9.625" style="0" customWidth="1"/>
    <col min="7" max="7" width="4.625" style="0" customWidth="1"/>
    <col min="8" max="8" width="5.625" style="0" customWidth="1"/>
    <col min="9" max="9" width="5.625" style="1" customWidth="1"/>
    <col min="10" max="10" width="5.625" style="0" customWidth="1"/>
    <col min="11" max="11" width="6.625" style="0" customWidth="1"/>
    <col min="12" max="12" width="7.625" style="0" customWidth="1"/>
    <col min="13" max="13" width="6.625" style="0" customWidth="1"/>
    <col min="14" max="15" width="3.625" style="0" customWidth="1"/>
    <col min="16" max="16" width="9.125" style="0" customWidth="1"/>
    <col min="18" max="18" width="8.375" style="0" customWidth="1"/>
    <col min="19" max="19" width="10.375" style="0" customWidth="1"/>
    <col min="20" max="20" width="12.00390625" style="0" customWidth="1"/>
    <col min="21" max="22" width="11.25390625" style="0" bestFit="1" customWidth="1"/>
    <col min="27" max="27" width="10.75390625" style="0" customWidth="1"/>
    <col min="28" max="28" width="11.125" style="0" customWidth="1"/>
    <col min="29" max="29" width="10.50390625" style="0" customWidth="1"/>
    <col min="30" max="30" width="10.125" style="0" customWidth="1"/>
    <col min="31" max="31" width="13.25390625" style="0" bestFit="1" customWidth="1"/>
    <col min="32" max="32" width="13.625" style="0" bestFit="1" customWidth="1"/>
    <col min="33" max="33" width="14.50390625" style="0" bestFit="1" customWidth="1"/>
  </cols>
  <sheetData>
    <row r="1" spans="2:33" ht="21">
      <c r="B1" s="2" t="s">
        <v>24</v>
      </c>
      <c r="C1" s="68"/>
      <c r="D1" s="68"/>
      <c r="E1" s="68"/>
      <c r="F1" s="68"/>
      <c r="G1" s="68"/>
      <c r="H1" s="68"/>
      <c r="K1" s="103" t="s">
        <v>31</v>
      </c>
      <c r="L1" s="104" t="s">
        <v>29</v>
      </c>
      <c r="M1" s="77" t="s">
        <v>30</v>
      </c>
      <c r="X1" s="2"/>
      <c r="Y1" s="3"/>
      <c r="Z1" s="3"/>
      <c r="AA1" s="3"/>
      <c r="AE1" t="s">
        <v>25</v>
      </c>
      <c r="AF1" s="77" t="s">
        <v>26</v>
      </c>
      <c r="AG1" s="77" t="s">
        <v>27</v>
      </c>
    </row>
    <row r="2" spans="2:31" ht="21">
      <c r="B2" s="67" t="s">
        <v>23</v>
      </c>
      <c r="P2" s="2" t="s">
        <v>0</v>
      </c>
      <c r="X2" s="2" t="s">
        <v>19</v>
      </c>
      <c r="Y2" s="3"/>
      <c r="Z2" s="3"/>
      <c r="AA2" s="3"/>
      <c r="AE2" s="77"/>
    </row>
    <row r="3" spans="16:31" ht="14.25" customHeight="1" thickBot="1">
      <c r="P3" s="2"/>
      <c r="X3" s="2"/>
      <c r="Y3" s="3"/>
      <c r="Z3" s="3"/>
      <c r="AA3" s="3"/>
      <c r="AE3" s="77"/>
    </row>
    <row r="4" spans="2:28" ht="21" customHeight="1" thickBot="1">
      <c r="B4" s="4" t="s">
        <v>18</v>
      </c>
      <c r="C4" s="5" t="s">
        <v>1</v>
      </c>
      <c r="D4" s="6" t="s">
        <v>2</v>
      </c>
      <c r="F4" s="51"/>
      <c r="G4" s="52"/>
      <c r="H4" s="52"/>
      <c r="P4" s="12" t="s">
        <v>18</v>
      </c>
      <c r="Q4" s="13" t="s">
        <v>1</v>
      </c>
      <c r="R4" s="14" t="s">
        <v>3</v>
      </c>
      <c r="S4" s="15" t="s">
        <v>4</v>
      </c>
      <c r="T4" s="16" t="s">
        <v>5</v>
      </c>
      <c r="X4" s="4" t="s">
        <v>18</v>
      </c>
      <c r="Y4" s="13" t="s">
        <v>1</v>
      </c>
      <c r="Z4" s="14" t="s">
        <v>3</v>
      </c>
      <c r="AA4" s="15" t="s">
        <v>4</v>
      </c>
      <c r="AB4" s="16" t="s">
        <v>5</v>
      </c>
    </row>
    <row r="5" spans="2:28" ht="13.5">
      <c r="B5" s="7">
        <v>1</v>
      </c>
      <c r="C5" s="8">
        <v>2</v>
      </c>
      <c r="D5" s="9">
        <f aca="true" t="shared" si="0" ref="D5:D14">B5*C5</f>
        <v>2</v>
      </c>
      <c r="E5" s="10"/>
      <c r="F5" s="11"/>
      <c r="P5" s="21">
        <f aca="true" t="shared" si="1" ref="P5:P14">B5</f>
        <v>1</v>
      </c>
      <c r="Q5" s="22">
        <f aca="true" t="shared" si="2" ref="Q5:Q14">C5</f>
        <v>2</v>
      </c>
      <c r="R5" s="9">
        <f aca="true" t="shared" si="3" ref="R5:R14">P5*Q5</f>
        <v>2</v>
      </c>
      <c r="S5" s="23">
        <f aca="true" t="shared" si="4" ref="S5:S14">P5+$E$30</f>
        <v>3</v>
      </c>
      <c r="T5" s="24">
        <f aca="true" t="shared" si="5" ref="T5:T14">Q5*S5</f>
        <v>6</v>
      </c>
      <c r="X5" s="21">
        <f aca="true" t="shared" si="6" ref="X5:X14">B5</f>
        <v>1</v>
      </c>
      <c r="Y5" s="22">
        <f aca="true" t="shared" si="7" ref="Y5:Y14">C5</f>
        <v>2</v>
      </c>
      <c r="Z5" s="9">
        <f aca="true" t="shared" si="8" ref="Z5:Z14">X5*Y5</f>
        <v>2</v>
      </c>
      <c r="AA5" s="23">
        <f aca="true" t="shared" si="9" ref="AA5:AA14">X5*$J$30</f>
        <v>1.2</v>
      </c>
      <c r="AB5" s="24">
        <f aca="true" t="shared" si="10" ref="AB5:AB14">Y5*AA5</f>
        <v>2.4</v>
      </c>
    </row>
    <row r="6" spans="2:28" ht="13.5">
      <c r="B6" s="17">
        <v>2</v>
      </c>
      <c r="C6" s="18">
        <v>12</v>
      </c>
      <c r="D6" s="19">
        <f t="shared" si="0"/>
        <v>24</v>
      </c>
      <c r="E6" s="20"/>
      <c r="P6" s="21">
        <f t="shared" si="1"/>
        <v>2</v>
      </c>
      <c r="Q6" s="22">
        <f t="shared" si="2"/>
        <v>12</v>
      </c>
      <c r="R6" s="19">
        <f t="shared" si="3"/>
        <v>24</v>
      </c>
      <c r="S6" s="23">
        <f t="shared" si="4"/>
        <v>4</v>
      </c>
      <c r="T6" s="25">
        <f t="shared" si="5"/>
        <v>48</v>
      </c>
      <c r="X6" s="21">
        <f t="shared" si="6"/>
        <v>2</v>
      </c>
      <c r="Y6" s="22">
        <f t="shared" si="7"/>
        <v>12</v>
      </c>
      <c r="Z6" s="19">
        <f t="shared" si="8"/>
        <v>24</v>
      </c>
      <c r="AA6" s="23">
        <f t="shared" si="9"/>
        <v>2.4</v>
      </c>
      <c r="AB6" s="25">
        <f t="shared" si="10"/>
        <v>28.799999999999997</v>
      </c>
    </row>
    <row r="7" spans="2:28" ht="13.5">
      <c r="B7" s="17">
        <v>3</v>
      </c>
      <c r="C7" s="18">
        <v>25</v>
      </c>
      <c r="D7" s="19">
        <f t="shared" si="0"/>
        <v>75</v>
      </c>
      <c r="E7" s="20"/>
      <c r="P7" s="21">
        <f t="shared" si="1"/>
        <v>3</v>
      </c>
      <c r="Q7" s="22">
        <f t="shared" si="2"/>
        <v>25</v>
      </c>
      <c r="R7" s="19">
        <f t="shared" si="3"/>
        <v>75</v>
      </c>
      <c r="S7" s="23">
        <f t="shared" si="4"/>
        <v>5</v>
      </c>
      <c r="T7" s="25">
        <f t="shared" si="5"/>
        <v>125</v>
      </c>
      <c r="X7" s="21">
        <f t="shared" si="6"/>
        <v>3</v>
      </c>
      <c r="Y7" s="22">
        <f t="shared" si="7"/>
        <v>25</v>
      </c>
      <c r="Z7" s="19">
        <f t="shared" si="8"/>
        <v>75</v>
      </c>
      <c r="AA7" s="23">
        <f t="shared" si="9"/>
        <v>3.5999999999999996</v>
      </c>
      <c r="AB7" s="25">
        <f t="shared" si="10"/>
        <v>89.99999999999999</v>
      </c>
    </row>
    <row r="8" spans="2:28" ht="12.75" customHeight="1">
      <c r="B8" s="17">
        <v>4</v>
      </c>
      <c r="C8" s="18">
        <v>18</v>
      </c>
      <c r="D8" s="19">
        <f t="shared" si="0"/>
        <v>72</v>
      </c>
      <c r="E8" s="20"/>
      <c r="P8" s="21">
        <f t="shared" si="1"/>
        <v>4</v>
      </c>
      <c r="Q8" s="22">
        <f t="shared" si="2"/>
        <v>18</v>
      </c>
      <c r="R8" s="19">
        <f t="shared" si="3"/>
        <v>72</v>
      </c>
      <c r="S8" s="23">
        <f t="shared" si="4"/>
        <v>6</v>
      </c>
      <c r="T8" s="25">
        <f t="shared" si="5"/>
        <v>108</v>
      </c>
      <c r="X8" s="21">
        <f t="shared" si="6"/>
        <v>4</v>
      </c>
      <c r="Y8" s="22">
        <f t="shared" si="7"/>
        <v>18</v>
      </c>
      <c r="Z8" s="19">
        <f t="shared" si="8"/>
        <v>72</v>
      </c>
      <c r="AA8" s="23">
        <f t="shared" si="9"/>
        <v>4.8</v>
      </c>
      <c r="AB8" s="25">
        <f t="shared" si="10"/>
        <v>86.39999999999999</v>
      </c>
    </row>
    <row r="9" spans="2:28" ht="13.5">
      <c r="B9" s="17">
        <v>5</v>
      </c>
      <c r="C9" s="18">
        <v>16</v>
      </c>
      <c r="D9" s="19">
        <f t="shared" si="0"/>
        <v>80</v>
      </c>
      <c r="E9" s="20"/>
      <c r="P9" s="21">
        <f t="shared" si="1"/>
        <v>5</v>
      </c>
      <c r="Q9" s="22">
        <f t="shared" si="2"/>
        <v>16</v>
      </c>
      <c r="R9" s="19">
        <f t="shared" si="3"/>
        <v>80</v>
      </c>
      <c r="S9" s="23">
        <f t="shared" si="4"/>
        <v>7</v>
      </c>
      <c r="T9" s="25">
        <f t="shared" si="5"/>
        <v>112</v>
      </c>
      <c r="X9" s="21">
        <f t="shared" si="6"/>
        <v>5</v>
      </c>
      <c r="Y9" s="22">
        <f t="shared" si="7"/>
        <v>16</v>
      </c>
      <c r="Z9" s="19">
        <f t="shared" si="8"/>
        <v>80</v>
      </c>
      <c r="AA9" s="23">
        <f t="shared" si="9"/>
        <v>6</v>
      </c>
      <c r="AB9" s="25">
        <f t="shared" si="10"/>
        <v>96</v>
      </c>
    </row>
    <row r="10" spans="2:28" ht="13.5">
      <c r="B10" s="17">
        <v>6</v>
      </c>
      <c r="C10" s="18">
        <v>12</v>
      </c>
      <c r="D10" s="19">
        <f t="shared" si="0"/>
        <v>72</v>
      </c>
      <c r="E10" s="20"/>
      <c r="P10" s="21">
        <f t="shared" si="1"/>
        <v>6</v>
      </c>
      <c r="Q10" s="22">
        <f t="shared" si="2"/>
        <v>12</v>
      </c>
      <c r="R10" s="19">
        <f t="shared" si="3"/>
        <v>72</v>
      </c>
      <c r="S10" s="23">
        <f t="shared" si="4"/>
        <v>8</v>
      </c>
      <c r="T10" s="25">
        <f t="shared" si="5"/>
        <v>96</v>
      </c>
      <c r="X10" s="21">
        <f t="shared" si="6"/>
        <v>6</v>
      </c>
      <c r="Y10" s="22">
        <f t="shared" si="7"/>
        <v>12</v>
      </c>
      <c r="Z10" s="19">
        <f t="shared" si="8"/>
        <v>72</v>
      </c>
      <c r="AA10" s="23">
        <f t="shared" si="9"/>
        <v>7.199999999999999</v>
      </c>
      <c r="AB10" s="25">
        <f t="shared" si="10"/>
        <v>86.39999999999999</v>
      </c>
    </row>
    <row r="11" spans="2:28" ht="13.5">
      <c r="B11" s="17">
        <v>7</v>
      </c>
      <c r="C11" s="18">
        <v>9</v>
      </c>
      <c r="D11" s="19">
        <f t="shared" si="0"/>
        <v>63</v>
      </c>
      <c r="E11" s="20"/>
      <c r="P11" s="21">
        <f t="shared" si="1"/>
        <v>7</v>
      </c>
      <c r="Q11" s="22">
        <f t="shared" si="2"/>
        <v>9</v>
      </c>
      <c r="R11" s="19">
        <f t="shared" si="3"/>
        <v>63</v>
      </c>
      <c r="S11" s="23">
        <f t="shared" si="4"/>
        <v>9</v>
      </c>
      <c r="T11" s="25">
        <f t="shared" si="5"/>
        <v>81</v>
      </c>
      <c r="X11" s="21">
        <f t="shared" si="6"/>
        <v>7</v>
      </c>
      <c r="Y11" s="22">
        <f t="shared" si="7"/>
        <v>9</v>
      </c>
      <c r="Z11" s="19">
        <f t="shared" si="8"/>
        <v>63</v>
      </c>
      <c r="AA11" s="23">
        <f t="shared" si="9"/>
        <v>8.4</v>
      </c>
      <c r="AB11" s="25">
        <f t="shared" si="10"/>
        <v>75.60000000000001</v>
      </c>
    </row>
    <row r="12" spans="2:28" ht="13.5">
      <c r="B12" s="17">
        <v>8</v>
      </c>
      <c r="C12" s="18">
        <v>3</v>
      </c>
      <c r="D12" s="19">
        <f t="shared" si="0"/>
        <v>24</v>
      </c>
      <c r="E12" s="20"/>
      <c r="P12" s="21">
        <f t="shared" si="1"/>
        <v>8</v>
      </c>
      <c r="Q12" s="22">
        <f t="shared" si="2"/>
        <v>3</v>
      </c>
      <c r="R12" s="19">
        <f t="shared" si="3"/>
        <v>24</v>
      </c>
      <c r="S12" s="23">
        <f t="shared" si="4"/>
        <v>10</v>
      </c>
      <c r="T12" s="25">
        <f t="shared" si="5"/>
        <v>30</v>
      </c>
      <c r="X12" s="21">
        <f t="shared" si="6"/>
        <v>8</v>
      </c>
      <c r="Y12" s="22">
        <f t="shared" si="7"/>
        <v>3</v>
      </c>
      <c r="Z12" s="19">
        <f t="shared" si="8"/>
        <v>24</v>
      </c>
      <c r="AA12" s="23">
        <f t="shared" si="9"/>
        <v>9.6</v>
      </c>
      <c r="AB12" s="25">
        <f t="shared" si="10"/>
        <v>28.799999999999997</v>
      </c>
    </row>
    <row r="13" spans="2:28" ht="13.5">
      <c r="B13" s="17">
        <v>9</v>
      </c>
      <c r="C13" s="18">
        <v>2</v>
      </c>
      <c r="D13" s="19">
        <f t="shared" si="0"/>
        <v>18</v>
      </c>
      <c r="E13" s="20"/>
      <c r="P13" s="21">
        <f t="shared" si="1"/>
        <v>9</v>
      </c>
      <c r="Q13" s="22">
        <f t="shared" si="2"/>
        <v>2</v>
      </c>
      <c r="R13" s="19">
        <f t="shared" si="3"/>
        <v>18</v>
      </c>
      <c r="S13" s="23">
        <f t="shared" si="4"/>
        <v>11</v>
      </c>
      <c r="T13" s="25">
        <f t="shared" si="5"/>
        <v>22</v>
      </c>
      <c r="X13" s="21">
        <f t="shared" si="6"/>
        <v>9</v>
      </c>
      <c r="Y13" s="22">
        <f t="shared" si="7"/>
        <v>2</v>
      </c>
      <c r="Z13" s="19">
        <f t="shared" si="8"/>
        <v>18</v>
      </c>
      <c r="AA13" s="23">
        <f t="shared" si="9"/>
        <v>10.799999999999999</v>
      </c>
      <c r="AB13" s="25">
        <f t="shared" si="10"/>
        <v>21.599999999999998</v>
      </c>
    </row>
    <row r="14" spans="2:28" ht="14.25" thickBot="1">
      <c r="B14" s="26">
        <v>10</v>
      </c>
      <c r="C14" s="27">
        <v>1</v>
      </c>
      <c r="D14" s="28">
        <f t="shared" si="0"/>
        <v>10</v>
      </c>
      <c r="E14" s="20"/>
      <c r="P14" s="62">
        <f t="shared" si="1"/>
        <v>10</v>
      </c>
      <c r="Q14" s="63">
        <f t="shared" si="2"/>
        <v>1</v>
      </c>
      <c r="R14" s="29">
        <f t="shared" si="3"/>
        <v>10</v>
      </c>
      <c r="S14" s="23">
        <f t="shared" si="4"/>
        <v>12</v>
      </c>
      <c r="T14" s="25">
        <f t="shared" si="5"/>
        <v>12</v>
      </c>
      <c r="X14" s="62">
        <f t="shared" si="6"/>
        <v>10</v>
      </c>
      <c r="Y14" s="63">
        <f t="shared" si="7"/>
        <v>1</v>
      </c>
      <c r="Z14" s="29">
        <f t="shared" si="8"/>
        <v>10</v>
      </c>
      <c r="AA14" s="23">
        <f t="shared" si="9"/>
        <v>12</v>
      </c>
      <c r="AB14" s="25">
        <f t="shared" si="10"/>
        <v>12</v>
      </c>
    </row>
    <row r="15" spans="2:28" ht="14.25" thickBot="1">
      <c r="B15" s="56"/>
      <c r="C15" s="56"/>
      <c r="D15" s="20"/>
      <c r="E15" s="20"/>
      <c r="F15" t="s">
        <v>6</v>
      </c>
      <c r="H15">
        <f>SUM(C5:C14)</f>
        <v>100</v>
      </c>
      <c r="P15" s="30" t="s">
        <v>22</v>
      </c>
      <c r="Q15" s="64">
        <f>SUM(Q5:Q14)</f>
        <v>100</v>
      </c>
      <c r="R15" s="31"/>
      <c r="S15" s="66"/>
      <c r="T15" s="65"/>
      <c r="X15" s="30" t="s">
        <v>22</v>
      </c>
      <c r="Y15" s="64">
        <f>SUM(Y5:Y14)</f>
        <v>100</v>
      </c>
      <c r="Z15" s="31"/>
      <c r="AA15" s="32"/>
      <c r="AB15" s="65"/>
    </row>
    <row r="16" spans="2:28" ht="13.5">
      <c r="B16" s="56"/>
      <c r="C16" s="56"/>
      <c r="D16" s="20"/>
      <c r="E16" s="20"/>
      <c r="F16" t="s">
        <v>7</v>
      </c>
      <c r="H16">
        <f>SUM(D5:D14)</f>
        <v>440</v>
      </c>
      <c r="P16" s="20"/>
      <c r="Q16" s="20"/>
      <c r="R16" s="20"/>
      <c r="S16" s="20"/>
      <c r="T16" s="70"/>
      <c r="X16" s="20"/>
      <c r="Y16" s="20"/>
      <c r="Z16" s="20"/>
      <c r="AA16" s="20"/>
      <c r="AB16" s="70"/>
    </row>
    <row r="17" spans="2:28" ht="13.5">
      <c r="B17" s="56"/>
      <c r="C17" s="56"/>
      <c r="D17" s="20"/>
      <c r="E17" s="20"/>
      <c r="F17" t="s">
        <v>8</v>
      </c>
      <c r="H17">
        <f>H16/H15</f>
        <v>4.4</v>
      </c>
      <c r="P17" s="20"/>
      <c r="Q17" s="20"/>
      <c r="R17" s="20"/>
      <c r="S17" s="20"/>
      <c r="T17" s="70"/>
      <c r="X17" s="20"/>
      <c r="Y17" s="20"/>
      <c r="Z17" s="20"/>
      <c r="AA17" s="20"/>
      <c r="AB17" s="70"/>
    </row>
    <row r="18" spans="2:5" ht="14.25" thickBot="1">
      <c r="B18" s="20"/>
      <c r="C18" s="20"/>
      <c r="D18" s="20"/>
      <c r="E18" s="20"/>
    </row>
    <row r="19" spans="6:30" ht="30" customHeight="1" thickBot="1">
      <c r="F19" s="69" t="s">
        <v>9</v>
      </c>
      <c r="G19" s="100" t="s">
        <v>10</v>
      </c>
      <c r="H19" s="101" t="s">
        <v>11</v>
      </c>
      <c r="I19" s="102" t="s">
        <v>12</v>
      </c>
      <c r="J19" s="102" t="s">
        <v>13</v>
      </c>
      <c r="K19" s="78" t="s">
        <v>16</v>
      </c>
      <c r="L19" s="99" t="s">
        <v>28</v>
      </c>
      <c r="M19" s="79" t="s">
        <v>17</v>
      </c>
      <c r="P19" s="53" t="s">
        <v>9</v>
      </c>
      <c r="Q19" s="4" t="s">
        <v>10</v>
      </c>
      <c r="R19" s="59" t="s">
        <v>11</v>
      </c>
      <c r="S19" s="5" t="s">
        <v>12</v>
      </c>
      <c r="T19" s="5" t="s">
        <v>13</v>
      </c>
      <c r="U19" s="6" t="s">
        <v>16</v>
      </c>
      <c r="V19" s="61" t="s">
        <v>17</v>
      </c>
      <c r="X19" s="53" t="s">
        <v>9</v>
      </c>
      <c r="Y19" s="60" t="s">
        <v>10</v>
      </c>
      <c r="Z19" s="59" t="s">
        <v>15</v>
      </c>
      <c r="AA19" s="5" t="s">
        <v>12</v>
      </c>
      <c r="AB19" s="5" t="s">
        <v>13</v>
      </c>
      <c r="AC19" s="6" t="s">
        <v>14</v>
      </c>
      <c r="AD19" s="61" t="s">
        <v>17</v>
      </c>
    </row>
    <row r="20" spans="6:30" ht="15" customHeight="1">
      <c r="F20" s="80" t="str">
        <f>CONCATENATE($B14,"と",$B13,"の間")</f>
        <v>10と9の間</v>
      </c>
      <c r="G20" s="81">
        <f>C14</f>
        <v>1</v>
      </c>
      <c r="H20" s="82">
        <f aca="true" t="shared" si="11" ref="H20:H28">G20/$H$15</f>
        <v>0.01</v>
      </c>
      <c r="I20" s="83">
        <f>D14/G20</f>
        <v>10</v>
      </c>
      <c r="J20" s="84">
        <f>SUM(D5:D13)/($H$15-G20)</f>
        <v>4.343434343434343</v>
      </c>
      <c r="K20" s="85">
        <f aca="true" t="shared" si="12" ref="K20:K28">I20/J20</f>
        <v>2.302325581395349</v>
      </c>
      <c r="L20" s="85">
        <f>LN(I20/J20)</f>
        <v>0.8339197344410275</v>
      </c>
      <c r="M20" s="86">
        <f>I20-J20</f>
        <v>5.656565656565657</v>
      </c>
      <c r="P20" s="33" t="str">
        <f>CONCATENATE($B14,"と",$B13,"の間")</f>
        <v>10と9の間</v>
      </c>
      <c r="Q20" s="21">
        <f>Q14</f>
        <v>1</v>
      </c>
      <c r="R20" s="39">
        <f aca="true" t="shared" si="13" ref="R20:R28">Q20/$Q$15</f>
        <v>0.01</v>
      </c>
      <c r="S20" s="35">
        <f>T14/Q20</f>
        <v>12</v>
      </c>
      <c r="T20" s="40">
        <f>SUM(R5:R13)/($Q$15-Q20)</f>
        <v>4.343434343434343</v>
      </c>
      <c r="U20" s="41">
        <f aca="true" t="shared" si="14" ref="U20:U28">S20/T20</f>
        <v>2.7627906976744185</v>
      </c>
      <c r="V20" s="54">
        <f>S20-T20</f>
        <v>7.656565656565657</v>
      </c>
      <c r="X20" s="33" t="str">
        <f>CONCATENATE($B14,"と",$B13,"の間")</f>
        <v>10と9の間</v>
      </c>
      <c r="Y20" s="34">
        <f>Y14</f>
        <v>1</v>
      </c>
      <c r="Z20" s="39">
        <f aca="true" t="shared" si="15" ref="Z20:Z28">Y20/$Y$15</f>
        <v>0.01</v>
      </c>
      <c r="AA20" s="35">
        <f>AB14/Y20</f>
        <v>12</v>
      </c>
      <c r="AB20" s="40">
        <f>SUM(Z5:Z13)/($Y$15-Y20)</f>
        <v>4.343434343434343</v>
      </c>
      <c r="AC20" s="41">
        <f aca="true" t="shared" si="16" ref="AC20:AC28">AA20/AB20</f>
        <v>2.7627906976744185</v>
      </c>
      <c r="AD20" s="54">
        <f>AA20-AB20</f>
        <v>7.656565656565657</v>
      </c>
    </row>
    <row r="21" spans="6:30" ht="15" customHeight="1">
      <c r="F21" s="80" t="str">
        <f>CONCATENATE($B13,"と",$B12,"の間")</f>
        <v>9と8の間</v>
      </c>
      <c r="G21" s="87">
        <f>C13+G20</f>
        <v>3</v>
      </c>
      <c r="H21" s="82">
        <f t="shared" si="11"/>
        <v>0.03</v>
      </c>
      <c r="I21" s="83">
        <f>(SUM(D13:D14))/G21</f>
        <v>9.333333333333334</v>
      </c>
      <c r="J21" s="84">
        <f>SUM(D5:D12)/($H$15-G21)</f>
        <v>4.247422680412371</v>
      </c>
      <c r="K21" s="88">
        <f t="shared" si="12"/>
        <v>2.197411003236246</v>
      </c>
      <c r="L21" s="85">
        <f aca="true" t="shared" si="17" ref="L21:L28">LN(I21/J21)</f>
        <v>0.7872798506609507</v>
      </c>
      <c r="M21" s="86">
        <f aca="true" t="shared" si="18" ref="M21:M28">I21-J21</f>
        <v>5.085910652920963</v>
      </c>
      <c r="P21" s="33" t="str">
        <f>CONCATENATE($B13,"と",$B12,"の間")</f>
        <v>9と8の間</v>
      </c>
      <c r="Q21" s="57">
        <f>Q13+Q20</f>
        <v>3</v>
      </c>
      <c r="R21" s="39">
        <f t="shared" si="13"/>
        <v>0.03</v>
      </c>
      <c r="S21" s="35">
        <f>(SUM(T13:T14))/Q21</f>
        <v>11.333333333333334</v>
      </c>
      <c r="T21" s="40">
        <f>SUM(R5:R12)/($Q$15-Q21)</f>
        <v>4.247422680412371</v>
      </c>
      <c r="U21" s="38">
        <f t="shared" si="14"/>
        <v>2.668284789644013</v>
      </c>
      <c r="V21" s="54">
        <f aca="true" t="shared" si="19" ref="V21:V28">S21-T21</f>
        <v>7.085910652920963</v>
      </c>
      <c r="X21" s="33" t="str">
        <f>CONCATENATE($B13,"と",$B12,"の間")</f>
        <v>9と8の間</v>
      </c>
      <c r="Y21" s="37">
        <f>Y13+Y20</f>
        <v>3</v>
      </c>
      <c r="Z21" s="39">
        <f t="shared" si="15"/>
        <v>0.03</v>
      </c>
      <c r="AA21" s="35">
        <f>(SUM(AB13:AB14))/Y21</f>
        <v>11.199999999999998</v>
      </c>
      <c r="AB21" s="40">
        <f>SUM(Z5:Z12)/($Y$15-Y21)</f>
        <v>4.247422680412371</v>
      </c>
      <c r="AC21" s="38">
        <f t="shared" si="16"/>
        <v>2.6368932038834947</v>
      </c>
      <c r="AD21" s="54">
        <f aca="true" t="shared" si="20" ref="AD21:AD28">AA21-AB21</f>
        <v>6.952577319587626</v>
      </c>
    </row>
    <row r="22" spans="6:30" ht="15" customHeight="1">
      <c r="F22" s="89" t="str">
        <f>CONCATENATE($B12,"と",$B11,"の間")</f>
        <v>8と7の間</v>
      </c>
      <c r="G22" s="87">
        <f>C12+G21</f>
        <v>6</v>
      </c>
      <c r="H22" s="82">
        <f t="shared" si="11"/>
        <v>0.06</v>
      </c>
      <c r="I22" s="83">
        <f>(SUM(D12:D14))/G22</f>
        <v>8.666666666666666</v>
      </c>
      <c r="J22" s="84">
        <f>SUM(D5:D11)/($H$15-G22)</f>
        <v>4.127659574468085</v>
      </c>
      <c r="K22" s="88">
        <f t="shared" si="12"/>
        <v>2.0996563573883162</v>
      </c>
      <c r="L22" s="85">
        <f t="shared" si="17"/>
        <v>0.7417736920001029</v>
      </c>
      <c r="M22" s="86">
        <f t="shared" si="18"/>
        <v>4.539007092198581</v>
      </c>
      <c r="P22" s="36" t="str">
        <f>CONCATENATE($B12,"と",$B11,"の間")</f>
        <v>8と7の間</v>
      </c>
      <c r="Q22" s="57">
        <f>Q12+Q21</f>
        <v>6</v>
      </c>
      <c r="R22" s="39">
        <f t="shared" si="13"/>
        <v>0.06</v>
      </c>
      <c r="S22" s="35">
        <f>(SUM(T12:T14))/Q22</f>
        <v>10.666666666666666</v>
      </c>
      <c r="T22" s="40">
        <f>SUM(R5:R11)/($Q$15-Q22)</f>
        <v>4.127659574468085</v>
      </c>
      <c r="U22" s="38">
        <f t="shared" si="14"/>
        <v>2.5841924398625427</v>
      </c>
      <c r="V22" s="54">
        <f t="shared" si="19"/>
        <v>6.539007092198581</v>
      </c>
      <c r="X22" s="36" t="str">
        <f>CONCATENATE($B12,"と",$B11,"の間")</f>
        <v>8と7の間</v>
      </c>
      <c r="Y22" s="37">
        <f>Y12+Y21</f>
        <v>6</v>
      </c>
      <c r="Z22" s="39">
        <f t="shared" si="15"/>
        <v>0.06</v>
      </c>
      <c r="AA22" s="35">
        <f>(SUM(AB12:AB14))/Y22</f>
        <v>10.399999999999999</v>
      </c>
      <c r="AB22" s="40">
        <f>SUM(Z5:Z11)/($Y$15-Y22)</f>
        <v>4.127659574468085</v>
      </c>
      <c r="AC22" s="38">
        <f t="shared" si="16"/>
        <v>2.519587628865979</v>
      </c>
      <c r="AD22" s="54">
        <f t="shared" si="20"/>
        <v>6.2723404255319135</v>
      </c>
    </row>
    <row r="23" spans="6:30" ht="15" customHeight="1">
      <c r="F23" s="89" t="str">
        <f>CONCATENATE($B11,"と",$B10,"の間")</f>
        <v>7と6の間</v>
      </c>
      <c r="G23" s="87">
        <f>C11+G22</f>
        <v>15</v>
      </c>
      <c r="H23" s="82">
        <f t="shared" si="11"/>
        <v>0.15</v>
      </c>
      <c r="I23" s="83">
        <f>(SUM(D11:D14))/G23</f>
        <v>7.666666666666667</v>
      </c>
      <c r="J23" s="84">
        <f>SUM(D5:D10)/($H$15-G23)</f>
        <v>3.823529411764706</v>
      </c>
      <c r="K23" s="88">
        <f t="shared" si="12"/>
        <v>2.005128205128205</v>
      </c>
      <c r="L23" s="85">
        <f t="shared" si="17"/>
        <v>0.6957080014216189</v>
      </c>
      <c r="M23" s="86">
        <f t="shared" si="18"/>
        <v>3.843137254901961</v>
      </c>
      <c r="P23" s="36" t="str">
        <f>CONCATENATE($B11,"と",$B10,"の間")</f>
        <v>7と6の間</v>
      </c>
      <c r="Q23" s="57">
        <f>Q11+Q22</f>
        <v>15</v>
      </c>
      <c r="R23" s="39">
        <f t="shared" si="13"/>
        <v>0.15</v>
      </c>
      <c r="S23" s="35">
        <f>(SUM(T11:T14))/Q23</f>
        <v>9.666666666666666</v>
      </c>
      <c r="T23" s="40">
        <f>SUM(R5:R10)/($Q$15-Q23)</f>
        <v>3.823529411764706</v>
      </c>
      <c r="U23" s="38">
        <f t="shared" si="14"/>
        <v>2.528205128205128</v>
      </c>
      <c r="V23" s="54">
        <f t="shared" si="19"/>
        <v>5.84313725490196</v>
      </c>
      <c r="X23" s="36" t="str">
        <f>CONCATENATE($B11,"と",$B10,"の間")</f>
        <v>7と6の間</v>
      </c>
      <c r="Y23" s="37">
        <f>Y11+Y22</f>
        <v>15</v>
      </c>
      <c r="Z23" s="39">
        <f t="shared" si="15"/>
        <v>0.15</v>
      </c>
      <c r="AA23" s="35">
        <f>(SUM(AB11:AB14))/Y23</f>
        <v>9.2</v>
      </c>
      <c r="AB23" s="40">
        <f>SUM(Z5:Z10)/($Y$15-Y23)</f>
        <v>3.823529411764706</v>
      </c>
      <c r="AC23" s="38">
        <f t="shared" si="16"/>
        <v>2.406153846153846</v>
      </c>
      <c r="AD23" s="54">
        <f t="shared" si="20"/>
        <v>5.376470588235293</v>
      </c>
    </row>
    <row r="24" spans="6:30" ht="15" customHeight="1">
      <c r="F24" s="89" t="str">
        <f>CONCATENATE($B10,"と",$B9,"の間")</f>
        <v>6と5の間</v>
      </c>
      <c r="G24" s="87">
        <f>C10+G23</f>
        <v>27</v>
      </c>
      <c r="H24" s="82">
        <f t="shared" si="11"/>
        <v>0.27</v>
      </c>
      <c r="I24" s="83">
        <f>(SUM(D10:D14))/G24</f>
        <v>6.925925925925926</v>
      </c>
      <c r="J24" s="84">
        <f>SUM(D5:D9)/($H$15-G24)</f>
        <v>3.4657534246575343</v>
      </c>
      <c r="K24" s="90">
        <f t="shared" si="12"/>
        <v>1.9983896940418677</v>
      </c>
      <c r="L24" s="85">
        <f t="shared" si="17"/>
        <v>0.6923417032711283</v>
      </c>
      <c r="M24" s="86">
        <f t="shared" si="18"/>
        <v>3.4601725012683913</v>
      </c>
      <c r="P24" s="36" t="str">
        <f>CONCATENATE($B10,"と",$B9,"の間")</f>
        <v>6と5の間</v>
      </c>
      <c r="Q24" s="57">
        <f>Q10+Q23</f>
        <v>27</v>
      </c>
      <c r="R24" s="39">
        <f t="shared" si="13"/>
        <v>0.27</v>
      </c>
      <c r="S24" s="35">
        <f>(SUM(T10:T14))/Q24</f>
        <v>8.925925925925926</v>
      </c>
      <c r="T24" s="40">
        <f>SUM(R5:R9)/($Q$15-Q24)</f>
        <v>3.4657534246575343</v>
      </c>
      <c r="U24" s="38">
        <f t="shared" si="14"/>
        <v>2.575464792856097</v>
      </c>
      <c r="V24" s="54">
        <f t="shared" si="19"/>
        <v>5.460172501268391</v>
      </c>
      <c r="X24" s="36" t="str">
        <f>CONCATENATE($B10,"と",$B9,"の間")</f>
        <v>6と5の間</v>
      </c>
      <c r="Y24" s="37">
        <f>Y10+Y23</f>
        <v>27</v>
      </c>
      <c r="Z24" s="39">
        <f t="shared" si="15"/>
        <v>0.27</v>
      </c>
      <c r="AA24" s="35">
        <f>(SUM(AB10:AB14))/Y24</f>
        <v>8.311111111111112</v>
      </c>
      <c r="AB24" s="40">
        <f>SUM(Z5:Z9)/($Y$15-Y24)</f>
        <v>3.4657534246575343</v>
      </c>
      <c r="AC24" s="38">
        <f t="shared" si="16"/>
        <v>2.3980676328502417</v>
      </c>
      <c r="AD24" s="54">
        <f t="shared" si="20"/>
        <v>4.8453576864535775</v>
      </c>
    </row>
    <row r="25" spans="6:30" ht="15" customHeight="1">
      <c r="F25" s="89" t="str">
        <f>CONCATENATE($B9,"と",$B8,"の間")</f>
        <v>5と4の間</v>
      </c>
      <c r="G25" s="87">
        <f>C9+G24</f>
        <v>43</v>
      </c>
      <c r="H25" s="82">
        <f t="shared" si="11"/>
        <v>0.43</v>
      </c>
      <c r="I25" s="83">
        <f>(SUM(D9:D14))/G25</f>
        <v>6.209302325581396</v>
      </c>
      <c r="J25" s="84">
        <f>SUM(D5:D8)/($H$15-G25)</f>
        <v>3.0350877192982457</v>
      </c>
      <c r="K25" s="88">
        <f t="shared" si="12"/>
        <v>2.04583949455572</v>
      </c>
      <c r="L25" s="85">
        <f t="shared" si="17"/>
        <v>0.7158082160434583</v>
      </c>
      <c r="M25" s="86">
        <f t="shared" si="18"/>
        <v>3.17421460628315</v>
      </c>
      <c r="P25" s="36" t="str">
        <f>CONCATENATE($B9,"と",$B8,"の間")</f>
        <v>5と4の間</v>
      </c>
      <c r="Q25" s="57">
        <f>Q9+Q24</f>
        <v>43</v>
      </c>
      <c r="R25" s="39">
        <f t="shared" si="13"/>
        <v>0.43</v>
      </c>
      <c r="S25" s="35">
        <f>(SUM(T9:T14))/Q25</f>
        <v>8.209302325581396</v>
      </c>
      <c r="T25" s="40">
        <f>SUM(R5:R8)/($Q$15-Q25)</f>
        <v>3.0350877192982457</v>
      </c>
      <c r="U25" s="38">
        <f t="shared" si="14"/>
        <v>2.704799032127974</v>
      </c>
      <c r="V25" s="54">
        <f t="shared" si="19"/>
        <v>5.17421460628315</v>
      </c>
      <c r="X25" s="36" t="str">
        <f>CONCATENATE($B9,"と",$B8,"の間")</f>
        <v>5と4の間</v>
      </c>
      <c r="Y25" s="37">
        <f>Y9+Y24</f>
        <v>43</v>
      </c>
      <c r="Z25" s="39">
        <f t="shared" si="15"/>
        <v>0.43</v>
      </c>
      <c r="AA25" s="35">
        <f>(SUM(AB9:AB14))/Y25</f>
        <v>7.451162790697675</v>
      </c>
      <c r="AB25" s="40">
        <f>SUM(Z5:Z8)/($Y$15-Y25)</f>
        <v>3.0350877192982457</v>
      </c>
      <c r="AC25" s="38">
        <f t="shared" si="16"/>
        <v>2.455007393466864</v>
      </c>
      <c r="AD25" s="54">
        <f t="shared" si="20"/>
        <v>4.41607507139943</v>
      </c>
    </row>
    <row r="26" spans="6:30" ht="15" customHeight="1">
      <c r="F26" s="89" t="str">
        <f>CONCATENATE($B8,"と",$B7,"の間")</f>
        <v>4と3の間</v>
      </c>
      <c r="G26" s="87">
        <f>C8+G25</f>
        <v>61</v>
      </c>
      <c r="H26" s="82">
        <f t="shared" si="11"/>
        <v>0.61</v>
      </c>
      <c r="I26" s="83">
        <f>(SUM(D8:D14))/G26</f>
        <v>5.557377049180328</v>
      </c>
      <c r="J26" s="84">
        <f>SUM(D5:D7)/($H$15-G26)</f>
        <v>2.58974358974359</v>
      </c>
      <c r="K26" s="88">
        <f t="shared" si="12"/>
        <v>2.145917870475572</v>
      </c>
      <c r="L26" s="85">
        <f t="shared" si="17"/>
        <v>0.7635673724955259</v>
      </c>
      <c r="M26" s="86">
        <f t="shared" si="18"/>
        <v>2.967633459436738</v>
      </c>
      <c r="P26" s="36" t="str">
        <f>CONCATENATE($B8,"と",$B7,"の間")</f>
        <v>4と3の間</v>
      </c>
      <c r="Q26" s="57">
        <f>Q8+Q25</f>
        <v>61</v>
      </c>
      <c r="R26" s="39">
        <f t="shared" si="13"/>
        <v>0.61</v>
      </c>
      <c r="S26" s="35">
        <f>(SUM(T8:T14))/Q26</f>
        <v>7.557377049180328</v>
      </c>
      <c r="T26" s="40">
        <f>SUM(R5:R7)/($Q$15-Q26)</f>
        <v>2.58974358974359</v>
      </c>
      <c r="U26" s="38">
        <f t="shared" si="14"/>
        <v>2.9181950981983444</v>
      </c>
      <c r="V26" s="54">
        <f t="shared" si="19"/>
        <v>4.967633459436739</v>
      </c>
      <c r="X26" s="36" t="str">
        <f>CONCATENATE($B8,"と",$B7,"の間")</f>
        <v>4と3の間</v>
      </c>
      <c r="Y26" s="37">
        <f>Y8+Y25</f>
        <v>61</v>
      </c>
      <c r="Z26" s="39">
        <f t="shared" si="15"/>
        <v>0.61</v>
      </c>
      <c r="AA26" s="35">
        <f>(SUM(AB8:AB14))/Y26</f>
        <v>6.668852459016394</v>
      </c>
      <c r="AB26" s="40">
        <f>SUM(Z5:Z7)/($Y$15-Y26)</f>
        <v>2.58974358974359</v>
      </c>
      <c r="AC26" s="38">
        <f t="shared" si="16"/>
        <v>2.5751014445706866</v>
      </c>
      <c r="AD26" s="54">
        <f t="shared" si="20"/>
        <v>4.079108869272805</v>
      </c>
    </row>
    <row r="27" spans="6:30" ht="15" customHeight="1">
      <c r="F27" s="89" t="str">
        <f>CONCATENATE($B7,"と",$B6,"の間")</f>
        <v>3と2の間</v>
      </c>
      <c r="G27" s="87">
        <f>C7+G26</f>
        <v>86</v>
      </c>
      <c r="H27" s="82">
        <f t="shared" si="11"/>
        <v>0.86</v>
      </c>
      <c r="I27" s="83">
        <f>(SUM(D7:D14))/G27</f>
        <v>4.813953488372093</v>
      </c>
      <c r="J27" s="84">
        <f>SUM(D5:D6)/($H$15-G27)</f>
        <v>1.8571428571428572</v>
      </c>
      <c r="K27" s="88">
        <f t="shared" si="12"/>
        <v>2.5921288014311266</v>
      </c>
      <c r="L27" s="85">
        <f t="shared" si="17"/>
        <v>0.952479469165583</v>
      </c>
      <c r="M27" s="86">
        <f t="shared" si="18"/>
        <v>2.9568106312292355</v>
      </c>
      <c r="P27" s="36" t="str">
        <f>CONCATENATE($B7,"と",$B6,"の間")</f>
        <v>3と2の間</v>
      </c>
      <c r="Q27" s="57">
        <f>Q7+Q26</f>
        <v>86</v>
      </c>
      <c r="R27" s="39">
        <f t="shared" si="13"/>
        <v>0.86</v>
      </c>
      <c r="S27" s="35">
        <f>(SUM(T7:T14))/Q27</f>
        <v>6.813953488372093</v>
      </c>
      <c r="T27" s="40">
        <f>SUM(R5:R6)/($Q$15-Q27)</f>
        <v>1.8571428571428572</v>
      </c>
      <c r="U27" s="38">
        <f t="shared" si="14"/>
        <v>3.6690518783542037</v>
      </c>
      <c r="V27" s="54">
        <f t="shared" si="19"/>
        <v>4.956810631229235</v>
      </c>
      <c r="X27" s="36" t="str">
        <f>CONCATENATE($B7,"と",$B6,"の間")</f>
        <v>3と2の間</v>
      </c>
      <c r="Y27" s="37">
        <f>Y7+Y26</f>
        <v>86</v>
      </c>
      <c r="Z27" s="39">
        <f t="shared" si="15"/>
        <v>0.86</v>
      </c>
      <c r="AA27" s="35">
        <f>(SUM(AB7:AB14))/Y27</f>
        <v>5.776744186046511</v>
      </c>
      <c r="AB27" s="40">
        <f>SUM(Z5:Z6)/($Y$15-Y27)</f>
        <v>1.8571428571428572</v>
      </c>
      <c r="AC27" s="38">
        <f t="shared" si="16"/>
        <v>3.1105545617173522</v>
      </c>
      <c r="AD27" s="54">
        <f t="shared" si="20"/>
        <v>3.919601328903654</v>
      </c>
    </row>
    <row r="28" spans="6:30" ht="15" customHeight="1" thickBot="1">
      <c r="F28" s="91" t="str">
        <f>CONCATENATE($B6,"と",$B5,"の間")</f>
        <v>2と1の間</v>
      </c>
      <c r="G28" s="92">
        <f>C6+G27</f>
        <v>98</v>
      </c>
      <c r="H28" s="93">
        <f t="shared" si="11"/>
        <v>0.98</v>
      </c>
      <c r="I28" s="94">
        <f>(SUM(D6:D14))/G28</f>
        <v>4.469387755102041</v>
      </c>
      <c r="J28" s="95">
        <f>SUM(D5)/($H$15-G28)</f>
        <v>1</v>
      </c>
      <c r="K28" s="96">
        <f t="shared" si="12"/>
        <v>4.469387755102041</v>
      </c>
      <c r="L28" s="98">
        <f t="shared" si="17"/>
        <v>1.4972514317058743</v>
      </c>
      <c r="M28" s="97">
        <f t="shared" si="18"/>
        <v>3.4693877551020407</v>
      </c>
      <c r="P28" s="42" t="str">
        <f>CONCATENATE($B6,"と",$B5,"の間")</f>
        <v>2と1の間</v>
      </c>
      <c r="Q28" s="58">
        <f>Q6+Q27</f>
        <v>98</v>
      </c>
      <c r="R28" s="49">
        <f t="shared" si="13"/>
        <v>0.98</v>
      </c>
      <c r="S28" s="44">
        <f>(SUM(T6:T14))/Q28</f>
        <v>6.469387755102041</v>
      </c>
      <c r="T28" s="50">
        <f>SUM(R5)/($Q$15-Q28)</f>
        <v>1</v>
      </c>
      <c r="U28" s="45">
        <f t="shared" si="14"/>
        <v>6.469387755102041</v>
      </c>
      <c r="V28" s="55">
        <f t="shared" si="19"/>
        <v>5.469387755102041</v>
      </c>
      <c r="X28" s="42" t="str">
        <f>CONCATENATE($B6,"と",$B5,"の間")</f>
        <v>2と1の間</v>
      </c>
      <c r="Y28" s="43">
        <f>Y6+Y27</f>
        <v>98</v>
      </c>
      <c r="Z28" s="49">
        <f t="shared" si="15"/>
        <v>0.98</v>
      </c>
      <c r="AA28" s="44">
        <f>(SUM(AB6:AB14))/Y28</f>
        <v>5.363265306122449</v>
      </c>
      <c r="AB28" s="50">
        <f>SUM(Z5)/($Y$15-Y28)</f>
        <v>1</v>
      </c>
      <c r="AC28" s="45">
        <f t="shared" si="16"/>
        <v>5.363265306122449</v>
      </c>
      <c r="AD28" s="55">
        <f t="shared" si="20"/>
        <v>4.363265306122449</v>
      </c>
    </row>
    <row r="29" spans="7:10" ht="13.5">
      <c r="G29" s="20"/>
      <c r="H29" s="46"/>
      <c r="I29" s="47"/>
      <c r="J29" s="48"/>
    </row>
    <row r="30" spans="2:10" ht="15.75" customHeight="1">
      <c r="B30" s="71" t="s">
        <v>20</v>
      </c>
      <c r="C30" s="72"/>
      <c r="D30" s="73"/>
      <c r="E30" s="74">
        <v>2</v>
      </c>
      <c r="F30" s="73"/>
      <c r="G30" s="71" t="s">
        <v>21</v>
      </c>
      <c r="H30" s="75"/>
      <c r="I30" s="76"/>
      <c r="J30" s="74">
        <v>1.2</v>
      </c>
    </row>
    <row r="31" ht="13.5">
      <c r="O31" s="1"/>
    </row>
  </sheetData>
  <hyperlinks>
    <hyperlink ref="AF1" r:id="rId1" display="http://keijisaito.info"/>
    <hyperlink ref="AG1" r:id="rId2" display="master@keijisaito.info"/>
    <hyperlink ref="L1" r:id="rId3" display="HTML版"/>
    <hyperlink ref="M1" r:id="rId4" display="PDF版"/>
  </hyperlinks>
  <printOptions horizontalCentered="1"/>
  <pageMargins left="0.3937007874015748" right="0.3937007874015748" top="0.9448818897637796" bottom="0.7874015748031497" header="0.5118110236220472" footer="0.118110236220472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平均間倍率の簡易シミュレーション</dc:title>
  <dc:subject/>
  <dc:creator>Keiji Saito</dc:creator>
  <cp:keywords/>
  <dc:description/>
  <cp:lastModifiedBy>Keiji Saito</cp:lastModifiedBy>
  <cp:lastPrinted>2006-05-18T01:12:25Z</cp:lastPrinted>
  <dcterms:created xsi:type="dcterms:W3CDTF">2006-03-02T12:03:05Z</dcterms:created>
  <dcterms:modified xsi:type="dcterms:W3CDTF">2008-03-22T17:40:42Z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